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O13"/>
  <c r="N13"/>
  <c r="O35"/>
  <c r="N35"/>
  <c r="K11"/>
  <c r="K17"/>
  <c r="L17"/>
  <c r="M17"/>
  <c r="K35"/>
  <c r="K12" l="1"/>
  <c r="K31" s="1"/>
  <c r="O38"/>
  <c r="O37" s="1"/>
  <c r="O36" s="1"/>
  <c r="N38"/>
  <c r="N37" s="1"/>
  <c r="N36" s="1"/>
  <c r="K38"/>
  <c r="K37" s="1"/>
  <c r="K36" s="1"/>
  <c r="O34"/>
  <c r="O33" s="1"/>
  <c r="O32" s="1"/>
  <c r="M27"/>
  <c r="O25"/>
  <c r="O24" s="1"/>
  <c r="O23" s="1"/>
  <c r="O22" s="1"/>
  <c r="N25"/>
  <c r="N24" s="1"/>
  <c r="N23" s="1"/>
  <c r="N22" s="1"/>
  <c r="K25"/>
  <c r="K24" s="1"/>
  <c r="K23" s="1"/>
  <c r="K22" s="1"/>
  <c r="N34"/>
  <c r="N33" s="1"/>
  <c r="N32" s="1"/>
  <c r="K20"/>
  <c r="O20"/>
  <c r="O18"/>
  <c r="N18"/>
  <c r="K18"/>
  <c r="K14"/>
  <c r="O14"/>
  <c r="N14"/>
  <c r="O12"/>
  <c r="N12"/>
  <c r="O30" l="1"/>
  <c r="O29" s="1"/>
  <c r="O28" s="1"/>
  <c r="O27" s="1"/>
  <c r="O31"/>
  <c r="N30"/>
  <c r="N29" s="1"/>
  <c r="N28" s="1"/>
  <c r="N27" s="1"/>
  <c r="N20"/>
  <c r="N17" s="1"/>
  <c r="N16" s="1"/>
  <c r="O17"/>
  <c r="O16" s="1"/>
  <c r="K16"/>
  <c r="N11"/>
  <c r="K34"/>
  <c r="K33" s="1"/>
  <c r="K32" s="1"/>
  <c r="O11"/>
  <c r="K30"/>
  <c r="K29" s="1"/>
  <c r="K28" s="1"/>
  <c r="O40" l="1"/>
  <c r="N40"/>
  <c r="K27"/>
  <c r="M28" l="1"/>
  <c r="M29" s="1"/>
  <c r="K40"/>
</calcChain>
</file>

<file path=xl/sharedStrings.xml><?xml version="1.0" encoding="utf-8"?>
<sst xmlns="http://schemas.openxmlformats.org/spreadsheetml/2006/main" count="298" uniqueCount="71">
  <si>
    <t xml:space="preserve">                 к решению Совета депутатов ЗАТО Александровск</t>
  </si>
  <si>
    <t xml:space="preserve">Источники финансирования </t>
  </si>
  <si>
    <t>рублей, копеек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</si>
  <si>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</si>
  <si>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</si>
  <si>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</si>
  <si>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 на 2022 год</t>
  </si>
  <si>
    <t>Сумма на 2023 год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</si>
  <si>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</si>
  <si>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</si>
  <si>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</si>
  <si>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</si>
  <si>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</si>
  <si>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</si>
  <si>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</si>
  <si>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</si>
  <si>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Привлечение кредитов от кредитных организаций в валюте Российской Федерации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</si>
  <si>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</si>
  <si>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</si>
  <si>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</si>
  <si>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</si>
  <si>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</si>
  <si>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</si>
  <si>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</si>
  <si>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</si>
  <si>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</si>
  <si>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</si>
  <si>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</si>
  <si>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</si>
  <si>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</si>
  <si>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</si>
  <si>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</si>
  <si>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</si>
  <si>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</si>
  <si>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</si>
  <si>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</si>
  <si>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</si>
  <si>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</si>
  <si>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</si>
  <si>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</si>
  <si>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</si>
  <si>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</si>
  <si>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</si>
  <si>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</si>
  <si>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</si>
  <si>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</si>
  <si>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</si>
  <si>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</si>
  <si>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</si>
  <si>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</si>
  <si>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</si>
  <si>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</si>
  <si>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</si>
  <si>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</si>
  <si>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</si>
  <si>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</si>
  <si>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</si>
  <si>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</si>
  <si>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</si>
  <si>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</si>
  <si>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</si>
  <si>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</si>
  <si>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</si>
  <si>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</si>
  <si>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</si>
  <si>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</si>
  <si>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</si>
  <si>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 xml:space="preserve">от           №                             </t>
  </si>
  <si>
    <t>дефицита местного бюджета ЗАТО Александровск на 2022 год и на плановый период 2023 и 2024 годов</t>
  </si>
  <si>
    <t>Сумма на 2024 год</t>
  </si>
  <si>
    <t xml:space="preserve">                                             Приложение № 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</si>
</sst>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color rgb="FF000000"/>
      <name val="Arial Cyr"/>
    </font>
    <font>
      <i/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>
      <alignment horizontal="center"/>
    </xf>
    <xf numFmtId="0" fontId="9" fillId="0" borderId="5">
      <alignment horizontal="right"/>
    </xf>
    <xf numFmtId="0" fontId="10" fillId="0" borderId="6">
      <alignment horizontal="center" vertical="center" wrapText="1"/>
    </xf>
  </cellStyleXfs>
  <cellXfs count="55">
    <xf numFmtId="0" fontId="0" fillId="0" borderId="0" xfId="0"/>
    <xf numFmtId="0" fontId="2" fillId="0" borderId="0" xfId="1" applyFont="1"/>
    <xf numFmtId="0" fontId="3" fillId="0" borderId="0" xfId="1" applyFont="1" applyFill="1" applyAlignment="1"/>
    <xf numFmtId="4" fontId="2" fillId="0" borderId="0" xfId="1" applyNumberFormat="1" applyFont="1"/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49" fontId="2" fillId="0" borderId="0" xfId="1" applyNumberFormat="1" applyFont="1" applyAlignment="1">
      <alignment vertical="top"/>
    </xf>
    <xf numFmtId="0" fontId="2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center"/>
    </xf>
    <xf numFmtId="0" fontId="7" fillId="0" borderId="0" xfId="2" applyFo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3" fillId="0" borderId="6" xfId="4" applyNumberFormat="1" applyFont="1" applyFill="1" applyProtection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" fontId="2" fillId="0" borderId="7" xfId="1" applyNumberFormat="1" applyFont="1" applyBorder="1"/>
    <xf numFmtId="0" fontId="2" fillId="0" borderId="7" xfId="1" applyFont="1" applyBorder="1"/>
    <xf numFmtId="0" fontId="11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Border="1" applyAlignment="1">
      <alignment horizontal="center" vertical="center"/>
    </xf>
    <xf numFmtId="4" fontId="5" fillId="0" borderId="7" xfId="1" applyNumberFormat="1" applyFont="1" applyBorder="1"/>
    <xf numFmtId="0" fontId="5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right" vertical="center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vertical="center" wrapText="1"/>
    </xf>
    <xf numFmtId="0" fontId="2" fillId="2" borderId="0" xfId="1" applyFont="1" applyFill="1"/>
    <xf numFmtId="4" fontId="2" fillId="2" borderId="0" xfId="1" applyNumberFormat="1" applyFont="1" applyFill="1"/>
    <xf numFmtId="0" fontId="2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</cellXfs>
  <cellStyles count="5">
    <cellStyle name="xl22" xfId="4"/>
    <cellStyle name="xl25" xfId="3"/>
    <cellStyle name="xl28" xfId="2"/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tabSelected="1" topLeftCell="B1" workbookViewId="0">
      <selection activeCell="N13" sqref="N13:O13"/>
    </sheetView>
  </sheetViews>
  <sheetFormatPr defaultColWidth="9.140625" defaultRowHeight="15.75"/>
  <cols>
    <col min="1" max="1" width="5.85546875" style="1" hidden="1" customWidth="1"/>
    <col min="2" max="2" width="38.7109375" style="1" customWidth="1"/>
    <col min="3" max="3" width="7.42578125" style="1" customWidth="1"/>
    <col min="4" max="4" width="7.5703125" style="1" customWidth="1"/>
    <col min="5" max="5" width="6.85546875" style="1" customWidth="1"/>
    <col min="6" max="6" width="6" style="1" customWidth="1"/>
    <col min="7" max="7" width="6.140625" style="1" customWidth="1"/>
    <col min="8" max="8" width="5.140625" style="1" customWidth="1"/>
    <col min="9" max="9" width="7.42578125" style="1" customWidth="1"/>
    <col min="10" max="10" width="9" style="1" customWidth="1"/>
    <col min="11" max="11" width="18.28515625" style="1" customWidth="1"/>
    <col min="12" max="12" width="20.140625" style="3" hidden="1" customWidth="1"/>
    <col min="13" max="13" width="23" style="1" hidden="1" customWidth="1"/>
    <col min="14" max="15" width="18.28515625" style="1" customWidth="1"/>
    <col min="16" max="18" width="9.140625" style="1"/>
    <col min="19" max="19" width="14.28515625" style="1" bestFit="1" customWidth="1"/>
    <col min="20" max="16384" width="9.140625" style="1"/>
  </cols>
  <sheetData>
    <row r="1" spans="1:254">
      <c r="C1" s="2"/>
      <c r="D1" s="2"/>
      <c r="E1" s="2"/>
      <c r="F1" s="2"/>
      <c r="G1" s="2"/>
      <c r="H1" s="2"/>
      <c r="I1" s="2"/>
      <c r="J1" s="50" t="s">
        <v>70</v>
      </c>
      <c r="K1" s="50"/>
      <c r="L1" s="50"/>
      <c r="M1" s="50"/>
      <c r="N1" s="50"/>
      <c r="O1" s="50"/>
    </row>
    <row r="2" spans="1:254">
      <c r="C2" s="2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54">
      <c r="B3" s="50" t="s">
        <v>67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>
      <c r="B4" s="4"/>
      <c r="C4" s="4"/>
      <c r="D4" s="4"/>
      <c r="E4" s="4"/>
      <c r="F4" s="4"/>
      <c r="G4" s="4"/>
      <c r="H4" s="4"/>
      <c r="I4" s="4"/>
      <c r="J4" s="4"/>
      <c r="K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8.75">
      <c r="A6" s="51" t="s">
        <v>68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K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6"/>
      <c r="B8" s="7"/>
      <c r="C8" s="8"/>
      <c r="D8" s="8"/>
      <c r="E8" s="8"/>
      <c r="F8" s="8"/>
      <c r="G8" s="8"/>
      <c r="H8" s="8"/>
      <c r="I8" s="8"/>
      <c r="J8" s="8"/>
      <c r="K8" s="4"/>
      <c r="N8" s="4"/>
      <c r="O8" s="9" t="s">
        <v>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87.75" customHeight="1">
      <c r="A9" s="10" t="s">
        <v>3</v>
      </c>
      <c r="B9" s="10" t="s">
        <v>4</v>
      </c>
      <c r="C9" s="52" t="s">
        <v>5</v>
      </c>
      <c r="D9" s="53"/>
      <c r="E9" s="53"/>
      <c r="F9" s="53"/>
      <c r="G9" s="53"/>
      <c r="H9" s="53"/>
      <c r="I9" s="53"/>
      <c r="J9" s="54"/>
      <c r="K9" s="11" t="s">
        <v>6</v>
      </c>
      <c r="L9" s="12" t="s">
        <v>6</v>
      </c>
      <c r="M9" s="12" t="s">
        <v>7</v>
      </c>
      <c r="N9" s="11" t="s">
        <v>7</v>
      </c>
      <c r="O9" s="48" t="s">
        <v>69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6.5" customHeight="1">
      <c r="A10" s="13"/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4">
        <v>10</v>
      </c>
      <c r="L10" s="16"/>
      <c r="M10" s="17"/>
      <c r="N10" s="14">
        <v>11</v>
      </c>
      <c r="O10" s="14">
        <v>12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42.75" customHeight="1">
      <c r="A11" s="18">
        <v>1</v>
      </c>
      <c r="B11" s="19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20" t="s">
        <v>12</v>
      </c>
      <c r="H11" s="20" t="s">
        <v>12</v>
      </c>
      <c r="I11" s="20" t="s">
        <v>13</v>
      </c>
      <c r="J11" s="20" t="s">
        <v>14</v>
      </c>
      <c r="K11" s="21">
        <f>K12-K14</f>
        <v>52344000</v>
      </c>
      <c r="L11" s="16"/>
      <c r="M11" s="22"/>
      <c r="N11" s="21">
        <f>N12-N14</f>
        <v>79657676.170000017</v>
      </c>
      <c r="O11" s="21">
        <f>O12-O14</f>
        <v>85352393.610000014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61.5" customHeight="1">
      <c r="A12" s="23" t="s">
        <v>15</v>
      </c>
      <c r="B12" s="24" t="s">
        <v>16</v>
      </c>
      <c r="C12" s="25" t="s">
        <v>9</v>
      </c>
      <c r="D12" s="25" t="s">
        <v>10</v>
      </c>
      <c r="E12" s="25" t="s">
        <v>11</v>
      </c>
      <c r="F12" s="25" t="s">
        <v>12</v>
      </c>
      <c r="G12" s="25" t="s">
        <v>12</v>
      </c>
      <c r="H12" s="25" t="s">
        <v>12</v>
      </c>
      <c r="I12" s="25" t="s">
        <v>13</v>
      </c>
      <c r="J12" s="25" t="s">
        <v>17</v>
      </c>
      <c r="K12" s="26">
        <f>K13</f>
        <v>127997000</v>
      </c>
      <c r="L12" s="16"/>
      <c r="M12" s="16"/>
      <c r="N12" s="26">
        <f>N13</f>
        <v>263604676.17000002</v>
      </c>
      <c r="O12" s="26">
        <f>O13</f>
        <v>213349393.61000001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63" customHeight="1">
      <c r="A13" s="13"/>
      <c r="B13" s="24" t="s">
        <v>18</v>
      </c>
      <c r="C13" s="25" t="s">
        <v>9</v>
      </c>
      <c r="D13" s="25" t="s">
        <v>10</v>
      </c>
      <c r="E13" s="25" t="s">
        <v>11</v>
      </c>
      <c r="F13" s="25" t="s">
        <v>12</v>
      </c>
      <c r="G13" s="25" t="s">
        <v>12</v>
      </c>
      <c r="H13" s="25" t="s">
        <v>19</v>
      </c>
      <c r="I13" s="25" t="s">
        <v>13</v>
      </c>
      <c r="J13" s="25" t="s">
        <v>20</v>
      </c>
      <c r="K13" s="27">
        <v>127997000</v>
      </c>
      <c r="L13" s="16"/>
      <c r="M13" s="16"/>
      <c r="N13" s="27">
        <f>184547000+79057676.17</f>
        <v>263604676.17000002</v>
      </c>
      <c r="O13" s="27">
        <f>127997000+85352393.61</f>
        <v>213349393.61000001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70.5" customHeight="1">
      <c r="A14" s="23" t="s">
        <v>21</v>
      </c>
      <c r="B14" s="19" t="s">
        <v>22</v>
      </c>
      <c r="C14" s="20" t="s">
        <v>9</v>
      </c>
      <c r="D14" s="20" t="s">
        <v>10</v>
      </c>
      <c r="E14" s="20" t="s">
        <v>11</v>
      </c>
      <c r="F14" s="20" t="s">
        <v>12</v>
      </c>
      <c r="G14" s="20" t="s">
        <v>12</v>
      </c>
      <c r="H14" s="20" t="s">
        <v>12</v>
      </c>
      <c r="I14" s="20" t="s">
        <v>13</v>
      </c>
      <c r="J14" s="20" t="s">
        <v>23</v>
      </c>
      <c r="K14" s="21">
        <f>K15</f>
        <v>75653000</v>
      </c>
      <c r="L14" s="16"/>
      <c r="M14" s="16"/>
      <c r="N14" s="26">
        <f>N15</f>
        <v>183947000</v>
      </c>
      <c r="O14" s="26">
        <f>O15</f>
        <v>127997000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69.75" customHeight="1">
      <c r="A15" s="13"/>
      <c r="B15" s="24" t="s">
        <v>24</v>
      </c>
      <c r="C15" s="25" t="s">
        <v>9</v>
      </c>
      <c r="D15" s="25" t="s">
        <v>10</v>
      </c>
      <c r="E15" s="25" t="s">
        <v>11</v>
      </c>
      <c r="F15" s="25" t="s">
        <v>12</v>
      </c>
      <c r="G15" s="25" t="s">
        <v>12</v>
      </c>
      <c r="H15" s="25" t="s">
        <v>19</v>
      </c>
      <c r="I15" s="25" t="s">
        <v>13</v>
      </c>
      <c r="J15" s="25" t="s">
        <v>25</v>
      </c>
      <c r="K15" s="27">
        <v>75653000</v>
      </c>
      <c r="L15" s="16"/>
      <c r="M15" s="16" t="s">
        <v>26</v>
      </c>
      <c r="N15" s="27">
        <v>183947000</v>
      </c>
      <c r="O15" s="27">
        <v>127997000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54.75" customHeight="1">
      <c r="A16" s="18">
        <v>2</v>
      </c>
      <c r="B16" s="19" t="s">
        <v>27</v>
      </c>
      <c r="C16" s="20" t="s">
        <v>9</v>
      </c>
      <c r="D16" s="20" t="s">
        <v>10</v>
      </c>
      <c r="E16" s="20" t="s">
        <v>28</v>
      </c>
      <c r="F16" s="20" t="s">
        <v>12</v>
      </c>
      <c r="G16" s="20" t="s">
        <v>12</v>
      </c>
      <c r="H16" s="20" t="s">
        <v>12</v>
      </c>
      <c r="I16" s="20" t="s">
        <v>13</v>
      </c>
      <c r="J16" s="20" t="s">
        <v>14</v>
      </c>
      <c r="K16" s="28">
        <f>K17</f>
        <v>-52344000</v>
      </c>
      <c r="L16" s="16"/>
      <c r="M16" s="16"/>
      <c r="N16" s="28">
        <f>N17</f>
        <v>-600000</v>
      </c>
      <c r="O16" s="28">
        <f>O17</f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64.5" customHeight="1">
      <c r="A17" s="29" t="s">
        <v>29</v>
      </c>
      <c r="B17" s="19" t="s">
        <v>30</v>
      </c>
      <c r="C17" s="20" t="s">
        <v>9</v>
      </c>
      <c r="D17" s="20" t="s">
        <v>10</v>
      </c>
      <c r="E17" s="20" t="s">
        <v>28</v>
      </c>
      <c r="F17" s="20" t="s">
        <v>10</v>
      </c>
      <c r="G17" s="20" t="s">
        <v>12</v>
      </c>
      <c r="H17" s="20" t="s">
        <v>12</v>
      </c>
      <c r="I17" s="20" t="s">
        <v>13</v>
      </c>
      <c r="J17" s="20" t="s">
        <v>14</v>
      </c>
      <c r="K17" s="28">
        <f t="shared" ref="K17:M17" si="0">K18-K20</f>
        <v>-52344000</v>
      </c>
      <c r="L17" s="28">
        <f t="shared" si="0"/>
        <v>0</v>
      </c>
      <c r="M17" s="28">
        <f t="shared" si="0"/>
        <v>0</v>
      </c>
      <c r="N17" s="28">
        <f>N18-N20</f>
        <v>-600000</v>
      </c>
      <c r="O17" s="28">
        <f>O18-O20</f>
        <v>0</v>
      </c>
    </row>
    <row r="18" spans="1:254" ht="204.75" hidden="1" customHeight="1">
      <c r="A18" s="23" t="s">
        <v>31</v>
      </c>
      <c r="B18" s="19" t="s">
        <v>32</v>
      </c>
      <c r="C18" s="20" t="s">
        <v>9</v>
      </c>
      <c r="D18" s="20" t="s">
        <v>10</v>
      </c>
      <c r="E18" s="20" t="s">
        <v>28</v>
      </c>
      <c r="F18" s="20" t="s">
        <v>10</v>
      </c>
      <c r="G18" s="20" t="s">
        <v>12</v>
      </c>
      <c r="H18" s="20" t="s">
        <v>12</v>
      </c>
      <c r="I18" s="20" t="s">
        <v>13</v>
      </c>
      <c r="J18" s="20" t="s">
        <v>17</v>
      </c>
      <c r="K18" s="28">
        <f>K19</f>
        <v>0</v>
      </c>
      <c r="L18" s="16"/>
      <c r="M18" s="16"/>
      <c r="N18" s="28">
        <f>N19</f>
        <v>0</v>
      </c>
      <c r="O18" s="28">
        <f>O19</f>
        <v>0</v>
      </c>
    </row>
    <row r="19" spans="1:254" ht="2.25" hidden="1" customHeight="1">
      <c r="A19" s="13"/>
      <c r="B19" s="19" t="s">
        <v>33</v>
      </c>
      <c r="C19" s="20" t="s">
        <v>9</v>
      </c>
      <c r="D19" s="20" t="s">
        <v>10</v>
      </c>
      <c r="E19" s="20" t="s">
        <v>28</v>
      </c>
      <c r="F19" s="20" t="s">
        <v>10</v>
      </c>
      <c r="G19" s="20" t="s">
        <v>12</v>
      </c>
      <c r="H19" s="20" t="s">
        <v>19</v>
      </c>
      <c r="I19" s="20" t="s">
        <v>13</v>
      </c>
      <c r="J19" s="20" t="s">
        <v>20</v>
      </c>
      <c r="K19" s="28">
        <v>0</v>
      </c>
      <c r="L19" s="16"/>
      <c r="M19" s="16"/>
      <c r="N19" s="28">
        <v>0</v>
      </c>
      <c r="O19" s="28">
        <v>0</v>
      </c>
    </row>
    <row r="20" spans="1:254" ht="78.75">
      <c r="A20" s="23" t="s">
        <v>34</v>
      </c>
      <c r="B20" s="19" t="s">
        <v>35</v>
      </c>
      <c r="C20" s="20" t="s">
        <v>9</v>
      </c>
      <c r="D20" s="20" t="s">
        <v>10</v>
      </c>
      <c r="E20" s="20" t="s">
        <v>28</v>
      </c>
      <c r="F20" s="20" t="s">
        <v>10</v>
      </c>
      <c r="G20" s="20" t="s">
        <v>12</v>
      </c>
      <c r="H20" s="20" t="s">
        <v>12</v>
      </c>
      <c r="I20" s="20" t="s">
        <v>13</v>
      </c>
      <c r="J20" s="20" t="s">
        <v>23</v>
      </c>
      <c r="K20" s="22">
        <f>K21</f>
        <v>52344000</v>
      </c>
      <c r="L20" s="16"/>
      <c r="M20" s="16"/>
      <c r="N20" s="22">
        <f>N21</f>
        <v>600000</v>
      </c>
      <c r="O20" s="22">
        <f>O21</f>
        <v>0</v>
      </c>
    </row>
    <row r="21" spans="1:254" ht="78.75">
      <c r="A21" s="13"/>
      <c r="B21" s="19" t="s">
        <v>36</v>
      </c>
      <c r="C21" s="20" t="s">
        <v>9</v>
      </c>
      <c r="D21" s="20" t="s">
        <v>10</v>
      </c>
      <c r="E21" s="20" t="s">
        <v>28</v>
      </c>
      <c r="F21" s="20" t="s">
        <v>10</v>
      </c>
      <c r="G21" s="20" t="s">
        <v>12</v>
      </c>
      <c r="H21" s="20" t="s">
        <v>19</v>
      </c>
      <c r="I21" s="20" t="s">
        <v>13</v>
      </c>
      <c r="J21" s="20" t="s">
        <v>25</v>
      </c>
      <c r="K21" s="22">
        <v>52344000</v>
      </c>
      <c r="L21" s="16"/>
      <c r="M21" s="16"/>
      <c r="N21" s="22">
        <v>600000</v>
      </c>
      <c r="O21" s="22">
        <v>0</v>
      </c>
    </row>
    <row r="22" spans="1:254" ht="47.25" hidden="1">
      <c r="A22" s="18">
        <v>3</v>
      </c>
      <c r="B22" s="19" t="s">
        <v>37</v>
      </c>
      <c r="C22" s="20" t="s">
        <v>9</v>
      </c>
      <c r="D22" s="20" t="s">
        <v>10</v>
      </c>
      <c r="E22" s="20" t="s">
        <v>38</v>
      </c>
      <c r="F22" s="20" t="s">
        <v>12</v>
      </c>
      <c r="G22" s="20" t="s">
        <v>12</v>
      </c>
      <c r="H22" s="20" t="s">
        <v>12</v>
      </c>
      <c r="I22" s="20" t="s">
        <v>13</v>
      </c>
      <c r="J22" s="20" t="s">
        <v>14</v>
      </c>
      <c r="K22" s="22">
        <f>K23</f>
        <v>0</v>
      </c>
      <c r="L22" s="30"/>
      <c r="M22" s="16"/>
      <c r="N22" s="22">
        <f t="shared" ref="N22:O25" si="1">N23</f>
        <v>0</v>
      </c>
      <c r="O22" s="22">
        <f t="shared" si="1"/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ht="47.25" hidden="1">
      <c r="A23" s="32" t="s">
        <v>39</v>
      </c>
      <c r="B23" s="19" t="s">
        <v>40</v>
      </c>
      <c r="C23" s="20" t="s">
        <v>9</v>
      </c>
      <c r="D23" s="20" t="s">
        <v>10</v>
      </c>
      <c r="E23" s="20" t="s">
        <v>38</v>
      </c>
      <c r="F23" s="20" t="s">
        <v>41</v>
      </c>
      <c r="G23" s="20" t="s">
        <v>12</v>
      </c>
      <c r="H23" s="20" t="s">
        <v>12</v>
      </c>
      <c r="I23" s="20" t="s">
        <v>13</v>
      </c>
      <c r="J23" s="20" t="s">
        <v>14</v>
      </c>
      <c r="K23" s="22">
        <f>K24</f>
        <v>0</v>
      </c>
      <c r="L23" s="30"/>
      <c r="M23" s="16"/>
      <c r="N23" s="22">
        <f t="shared" si="1"/>
        <v>0</v>
      </c>
      <c r="O23" s="22">
        <f t="shared" si="1"/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ht="47.25" hidden="1">
      <c r="A24" s="13"/>
      <c r="B24" s="19" t="s">
        <v>42</v>
      </c>
      <c r="C24" s="20" t="s">
        <v>9</v>
      </c>
      <c r="D24" s="20" t="s">
        <v>10</v>
      </c>
      <c r="E24" s="20" t="s">
        <v>38</v>
      </c>
      <c r="F24" s="20" t="s">
        <v>41</v>
      </c>
      <c r="G24" s="20" t="s">
        <v>12</v>
      </c>
      <c r="H24" s="20" t="s">
        <v>12</v>
      </c>
      <c r="I24" s="20" t="s">
        <v>13</v>
      </c>
      <c r="J24" s="20" t="s">
        <v>43</v>
      </c>
      <c r="K24" s="22">
        <f>K25</f>
        <v>0</v>
      </c>
      <c r="L24" s="16"/>
      <c r="M24" s="16"/>
      <c r="N24" s="22">
        <f t="shared" si="1"/>
        <v>0</v>
      </c>
      <c r="O24" s="22">
        <f t="shared" si="1"/>
        <v>0</v>
      </c>
    </row>
    <row r="25" spans="1:254" ht="63" hidden="1">
      <c r="A25" s="13"/>
      <c r="B25" s="19" t="s">
        <v>44</v>
      </c>
      <c r="C25" s="20" t="s">
        <v>9</v>
      </c>
      <c r="D25" s="20" t="s">
        <v>10</v>
      </c>
      <c r="E25" s="20" t="s">
        <v>38</v>
      </c>
      <c r="F25" s="20" t="s">
        <v>41</v>
      </c>
      <c r="G25" s="20" t="s">
        <v>10</v>
      </c>
      <c r="H25" s="20" t="s">
        <v>12</v>
      </c>
      <c r="I25" s="20" t="s">
        <v>13</v>
      </c>
      <c r="J25" s="20" t="s">
        <v>45</v>
      </c>
      <c r="K25" s="22">
        <f>K26</f>
        <v>0</v>
      </c>
      <c r="L25" s="16"/>
      <c r="M25" s="16"/>
      <c r="N25" s="22">
        <f t="shared" si="1"/>
        <v>0</v>
      </c>
      <c r="O25" s="22">
        <f t="shared" si="1"/>
        <v>0</v>
      </c>
    </row>
    <row r="26" spans="1:254" ht="78.75" hidden="1">
      <c r="A26" s="13"/>
      <c r="B26" s="19" t="s">
        <v>46</v>
      </c>
      <c r="C26" s="20" t="s">
        <v>9</v>
      </c>
      <c r="D26" s="20" t="s">
        <v>10</v>
      </c>
      <c r="E26" s="20" t="s">
        <v>38</v>
      </c>
      <c r="F26" s="20" t="s">
        <v>41</v>
      </c>
      <c r="G26" s="20" t="s">
        <v>10</v>
      </c>
      <c r="H26" s="20" t="s">
        <v>19</v>
      </c>
      <c r="I26" s="20" t="s">
        <v>13</v>
      </c>
      <c r="J26" s="20" t="s">
        <v>45</v>
      </c>
      <c r="K26" s="22">
        <v>0</v>
      </c>
      <c r="L26" s="16"/>
      <c r="M26" s="16"/>
      <c r="N26" s="22">
        <v>0</v>
      </c>
      <c r="O26" s="22">
        <v>0</v>
      </c>
    </row>
    <row r="27" spans="1:254" ht="31.5">
      <c r="A27" s="29" t="s">
        <v>47</v>
      </c>
      <c r="B27" s="24" t="s">
        <v>48</v>
      </c>
      <c r="C27" s="33" t="s">
        <v>9</v>
      </c>
      <c r="D27" s="33" t="s">
        <v>10</v>
      </c>
      <c r="E27" s="33" t="s">
        <v>41</v>
      </c>
      <c r="F27" s="33" t="s">
        <v>12</v>
      </c>
      <c r="G27" s="33" t="s">
        <v>12</v>
      </c>
      <c r="H27" s="33" t="s">
        <v>12</v>
      </c>
      <c r="I27" s="33" t="s">
        <v>13</v>
      </c>
      <c r="J27" s="33" t="s">
        <v>14</v>
      </c>
      <c r="K27" s="34">
        <f>K32-K28</f>
        <v>0</v>
      </c>
      <c r="L27" s="34" t="s">
        <v>49</v>
      </c>
      <c r="M27" s="34">
        <f>41594711.39-6460991.37</f>
        <v>35133720.020000003</v>
      </c>
      <c r="N27" s="34">
        <f>N32-N28</f>
        <v>0</v>
      </c>
      <c r="O27" s="34">
        <f>O32-O28</f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pans="1:254" ht="31.5">
      <c r="A28" s="29" t="s">
        <v>39</v>
      </c>
      <c r="B28" s="24" t="s">
        <v>50</v>
      </c>
      <c r="C28" s="33" t="s">
        <v>9</v>
      </c>
      <c r="D28" s="33" t="s">
        <v>10</v>
      </c>
      <c r="E28" s="33" t="s">
        <v>41</v>
      </c>
      <c r="F28" s="33" t="s">
        <v>12</v>
      </c>
      <c r="G28" s="33" t="s">
        <v>12</v>
      </c>
      <c r="H28" s="33" t="s">
        <v>12</v>
      </c>
      <c r="I28" s="33" t="s">
        <v>13</v>
      </c>
      <c r="J28" s="33" t="s">
        <v>51</v>
      </c>
      <c r="K28" s="34">
        <f>K29</f>
        <v>3690444160.4899998</v>
      </c>
      <c r="L28" s="34" t="s">
        <v>52</v>
      </c>
      <c r="M28" s="16">
        <f>K27-M27</f>
        <v>-35133720.020000003</v>
      </c>
      <c r="N28" s="34">
        <f t="shared" ref="N28:O30" si="2">N29</f>
        <v>3422988123.8099999</v>
      </c>
      <c r="O28" s="34">
        <f t="shared" si="2"/>
        <v>3283273831.6700001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ht="31.5">
      <c r="A29" s="23"/>
      <c r="B29" s="24" t="s">
        <v>53</v>
      </c>
      <c r="C29" s="33" t="s">
        <v>9</v>
      </c>
      <c r="D29" s="33" t="s">
        <v>10</v>
      </c>
      <c r="E29" s="33" t="s">
        <v>41</v>
      </c>
      <c r="F29" s="33" t="s">
        <v>11</v>
      </c>
      <c r="G29" s="33" t="s">
        <v>12</v>
      </c>
      <c r="H29" s="33" t="s">
        <v>12</v>
      </c>
      <c r="I29" s="33" t="s">
        <v>13</v>
      </c>
      <c r="J29" s="33" t="s">
        <v>51</v>
      </c>
      <c r="K29" s="34">
        <f>K30</f>
        <v>3690444160.4899998</v>
      </c>
      <c r="L29" s="36"/>
      <c r="M29" s="30">
        <f>SUM(M27:M28)</f>
        <v>0</v>
      </c>
      <c r="N29" s="34">
        <f t="shared" si="2"/>
        <v>3422988123.8099999</v>
      </c>
      <c r="O29" s="34">
        <f t="shared" si="2"/>
        <v>3283273831.6700001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pans="1:254" ht="31.5">
      <c r="A30" s="23"/>
      <c r="B30" s="24" t="s">
        <v>54</v>
      </c>
      <c r="C30" s="33" t="s">
        <v>9</v>
      </c>
      <c r="D30" s="33" t="s">
        <v>10</v>
      </c>
      <c r="E30" s="33" t="s">
        <v>41</v>
      </c>
      <c r="F30" s="33" t="s">
        <v>11</v>
      </c>
      <c r="G30" s="33" t="s">
        <v>10</v>
      </c>
      <c r="H30" s="33" t="s">
        <v>12</v>
      </c>
      <c r="I30" s="33" t="s">
        <v>13</v>
      </c>
      <c r="J30" s="33" t="s">
        <v>55</v>
      </c>
      <c r="K30" s="34">
        <f>K31</f>
        <v>3690444160.4899998</v>
      </c>
      <c r="L30" s="36"/>
      <c r="M30" s="16"/>
      <c r="N30" s="34">
        <f t="shared" si="2"/>
        <v>3422988123.8099999</v>
      </c>
      <c r="O30" s="34">
        <f t="shared" si="2"/>
        <v>3283273831.6700001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pans="1:254" ht="47.25">
      <c r="A31" s="23"/>
      <c r="B31" s="24" t="s">
        <v>56</v>
      </c>
      <c r="C31" s="33" t="s">
        <v>9</v>
      </c>
      <c r="D31" s="33" t="s">
        <v>10</v>
      </c>
      <c r="E31" s="33" t="s">
        <v>41</v>
      </c>
      <c r="F31" s="33" t="s">
        <v>11</v>
      </c>
      <c r="G31" s="33" t="s">
        <v>10</v>
      </c>
      <c r="H31" s="33" t="s">
        <v>19</v>
      </c>
      <c r="I31" s="33" t="s">
        <v>13</v>
      </c>
      <c r="J31" s="33" t="s">
        <v>55</v>
      </c>
      <c r="K31" s="37">
        <f>3562447160.49+K12</f>
        <v>3690444160.4899998</v>
      </c>
      <c r="L31" s="36"/>
      <c r="M31" s="16"/>
      <c r="N31" s="37">
        <f>3159383447.64+N12</f>
        <v>3422988123.8099999</v>
      </c>
      <c r="O31" s="37">
        <f>3069924438.06+O12</f>
        <v>3283273831.6700001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ht="31.5">
      <c r="A32" s="29" t="s">
        <v>57</v>
      </c>
      <c r="B32" s="24" t="s">
        <v>58</v>
      </c>
      <c r="C32" s="33" t="s">
        <v>9</v>
      </c>
      <c r="D32" s="33" t="s">
        <v>10</v>
      </c>
      <c r="E32" s="33" t="s">
        <v>41</v>
      </c>
      <c r="F32" s="33" t="s">
        <v>12</v>
      </c>
      <c r="G32" s="33" t="s">
        <v>12</v>
      </c>
      <c r="H32" s="33" t="s">
        <v>12</v>
      </c>
      <c r="I32" s="33" t="s">
        <v>13</v>
      </c>
      <c r="J32" s="33" t="s">
        <v>43</v>
      </c>
      <c r="K32" s="37">
        <f>K33</f>
        <v>3690444160.4899998</v>
      </c>
      <c r="L32" s="36"/>
      <c r="M32" s="16"/>
      <c r="N32" s="37">
        <f t="shared" ref="N32:O34" si="3">N33</f>
        <v>3422988123.8099999</v>
      </c>
      <c r="O32" s="37">
        <f t="shared" si="3"/>
        <v>3283273831.6700001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1:254" ht="31.5">
      <c r="A33" s="23"/>
      <c r="B33" s="24" t="s">
        <v>59</v>
      </c>
      <c r="C33" s="33" t="s">
        <v>9</v>
      </c>
      <c r="D33" s="33" t="s">
        <v>10</v>
      </c>
      <c r="E33" s="33" t="s">
        <v>41</v>
      </c>
      <c r="F33" s="33" t="s">
        <v>11</v>
      </c>
      <c r="G33" s="33" t="s">
        <v>12</v>
      </c>
      <c r="H33" s="33" t="s">
        <v>12</v>
      </c>
      <c r="I33" s="33" t="s">
        <v>13</v>
      </c>
      <c r="J33" s="33" t="s">
        <v>43</v>
      </c>
      <c r="K33" s="37">
        <f>K34</f>
        <v>3690444160.4899998</v>
      </c>
      <c r="L33" s="36"/>
      <c r="M33" s="16"/>
      <c r="N33" s="37">
        <f t="shared" si="3"/>
        <v>3422988123.8099999</v>
      </c>
      <c r="O33" s="37">
        <f t="shared" si="3"/>
        <v>3283273831.6700001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pans="1:254" ht="31.5">
      <c r="A34" s="23"/>
      <c r="B34" s="24" t="s">
        <v>60</v>
      </c>
      <c r="C34" s="33" t="s">
        <v>9</v>
      </c>
      <c r="D34" s="33" t="s">
        <v>10</v>
      </c>
      <c r="E34" s="33" t="s">
        <v>41</v>
      </c>
      <c r="F34" s="33" t="s">
        <v>11</v>
      </c>
      <c r="G34" s="33" t="s">
        <v>10</v>
      </c>
      <c r="H34" s="33" t="s">
        <v>12</v>
      </c>
      <c r="I34" s="33" t="s">
        <v>13</v>
      </c>
      <c r="J34" s="33" t="s">
        <v>61</v>
      </c>
      <c r="K34" s="37">
        <f>K35</f>
        <v>3690444160.4899998</v>
      </c>
      <c r="L34" s="36"/>
      <c r="M34" s="16"/>
      <c r="N34" s="37">
        <f t="shared" si="3"/>
        <v>3422988123.8099999</v>
      </c>
      <c r="O34" s="37">
        <f t="shared" si="3"/>
        <v>3283273831.6700001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pans="1:254" ht="47.25">
      <c r="A35" s="23"/>
      <c r="B35" s="24" t="s">
        <v>62</v>
      </c>
      <c r="C35" s="33" t="s">
        <v>9</v>
      </c>
      <c r="D35" s="33" t="s">
        <v>10</v>
      </c>
      <c r="E35" s="33" t="s">
        <v>41</v>
      </c>
      <c r="F35" s="33" t="s">
        <v>11</v>
      </c>
      <c r="G35" s="33" t="s">
        <v>10</v>
      </c>
      <c r="H35" s="33" t="s">
        <v>19</v>
      </c>
      <c r="I35" s="33" t="s">
        <v>13</v>
      </c>
      <c r="J35" s="33" t="s">
        <v>61</v>
      </c>
      <c r="K35" s="37">
        <f>3562447160.49+K15+K21</f>
        <v>3690444160.4899998</v>
      </c>
      <c r="L35" s="36"/>
      <c r="M35" s="16"/>
      <c r="N35" s="37">
        <f>3238441123.81+N15+N21</f>
        <v>3422988123.8099999</v>
      </c>
      <c r="O35" s="37">
        <f>3155276831.67+O21+O15</f>
        <v>3283273831.6700001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</row>
    <row r="36" spans="1:254" ht="47.25" hidden="1">
      <c r="A36" s="29" t="s">
        <v>47</v>
      </c>
      <c r="B36" s="19" t="s">
        <v>37</v>
      </c>
      <c r="C36" s="38" t="s">
        <v>9</v>
      </c>
      <c r="D36" s="38" t="s">
        <v>10</v>
      </c>
      <c r="E36" s="38" t="s">
        <v>38</v>
      </c>
      <c r="F36" s="38" t="s">
        <v>12</v>
      </c>
      <c r="G36" s="38" t="s">
        <v>12</v>
      </c>
      <c r="H36" s="38" t="s">
        <v>12</v>
      </c>
      <c r="I36" s="38" t="s">
        <v>13</v>
      </c>
      <c r="J36" s="38" t="s">
        <v>14</v>
      </c>
      <c r="K36" s="39">
        <f>K37</f>
        <v>0</v>
      </c>
      <c r="L36" s="40"/>
      <c r="M36" s="16"/>
      <c r="N36" s="39">
        <f t="shared" ref="N36:O38" si="4">N37</f>
        <v>0</v>
      </c>
      <c r="O36" s="39">
        <f t="shared" si="4"/>
        <v>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ht="47.25" hidden="1">
      <c r="A37" s="29" t="s">
        <v>39</v>
      </c>
      <c r="B37" s="19" t="s">
        <v>63</v>
      </c>
      <c r="C37" s="38" t="s">
        <v>9</v>
      </c>
      <c r="D37" s="38" t="s">
        <v>10</v>
      </c>
      <c r="E37" s="38" t="s">
        <v>38</v>
      </c>
      <c r="F37" s="38" t="s">
        <v>19</v>
      </c>
      <c r="G37" s="38" t="s">
        <v>12</v>
      </c>
      <c r="H37" s="38" t="s">
        <v>12</v>
      </c>
      <c r="I37" s="38" t="s">
        <v>13</v>
      </c>
      <c r="J37" s="38" t="s">
        <v>14</v>
      </c>
      <c r="K37" s="42">
        <f>K38</f>
        <v>0</v>
      </c>
      <c r="L37" s="40"/>
      <c r="M37" s="16"/>
      <c r="N37" s="42">
        <f t="shared" si="4"/>
        <v>0</v>
      </c>
      <c r="O37" s="42">
        <f t="shared" si="4"/>
        <v>0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ht="173.25" hidden="1">
      <c r="A38" s="23"/>
      <c r="B38" s="24" t="s">
        <v>64</v>
      </c>
      <c r="C38" s="33" t="s">
        <v>9</v>
      </c>
      <c r="D38" s="33" t="s">
        <v>10</v>
      </c>
      <c r="E38" s="33" t="s">
        <v>38</v>
      </c>
      <c r="F38" s="33" t="s">
        <v>19</v>
      </c>
      <c r="G38" s="33" t="s">
        <v>12</v>
      </c>
      <c r="H38" s="33" t="s">
        <v>12</v>
      </c>
      <c r="I38" s="33" t="s">
        <v>13</v>
      </c>
      <c r="J38" s="33" t="s">
        <v>23</v>
      </c>
      <c r="K38" s="43">
        <f>K39</f>
        <v>0</v>
      </c>
      <c r="L38" s="36"/>
      <c r="M38" s="16"/>
      <c r="N38" s="43">
        <f t="shared" si="4"/>
        <v>0</v>
      </c>
      <c r="O38" s="43">
        <f t="shared" si="4"/>
        <v>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</row>
    <row r="39" spans="1:254" ht="157.5" hidden="1">
      <c r="A39" s="23"/>
      <c r="B39" s="24" t="s">
        <v>65</v>
      </c>
      <c r="C39" s="33" t="s">
        <v>9</v>
      </c>
      <c r="D39" s="33" t="s">
        <v>10</v>
      </c>
      <c r="E39" s="33" t="s">
        <v>38</v>
      </c>
      <c r="F39" s="33" t="s">
        <v>19</v>
      </c>
      <c r="G39" s="33" t="s">
        <v>12</v>
      </c>
      <c r="H39" s="33" t="s">
        <v>19</v>
      </c>
      <c r="I39" s="33" t="s">
        <v>13</v>
      </c>
      <c r="J39" s="33" t="s">
        <v>25</v>
      </c>
      <c r="K39" s="44">
        <v>0</v>
      </c>
      <c r="L39" s="36"/>
      <c r="M39" s="16"/>
      <c r="N39" s="44">
        <v>0</v>
      </c>
      <c r="O39" s="44"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</row>
    <row r="40" spans="1:254" ht="45">
      <c r="A40" s="23"/>
      <c r="B40" s="45" t="s">
        <v>66</v>
      </c>
      <c r="C40" s="33" t="s">
        <v>9</v>
      </c>
      <c r="D40" s="33" t="s">
        <v>10</v>
      </c>
      <c r="E40" s="33" t="s">
        <v>12</v>
      </c>
      <c r="F40" s="33" t="s">
        <v>12</v>
      </c>
      <c r="G40" s="33" t="s">
        <v>12</v>
      </c>
      <c r="H40" s="33" t="s">
        <v>12</v>
      </c>
      <c r="I40" s="33" t="s">
        <v>13</v>
      </c>
      <c r="J40" s="33" t="s">
        <v>14</v>
      </c>
      <c r="K40" s="37">
        <f>K11+K27+K36+K16+K22</f>
        <v>0</v>
      </c>
      <c r="L40" s="37"/>
      <c r="M40" s="37"/>
      <c r="N40" s="37">
        <f>N11+N27+N36+N16+N22</f>
        <v>79057676.170000017</v>
      </c>
      <c r="O40" s="37">
        <f>O11+O27+O36+O16+O22</f>
        <v>85352393.610000014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</row>
    <row r="41" spans="1:254">
      <c r="K41" s="3"/>
      <c r="N41" s="3"/>
      <c r="O41" s="3"/>
    </row>
    <row r="42" spans="1:254" s="46" customFormat="1" hidden="1">
      <c r="I42" s="49"/>
      <c r="J42" s="49"/>
      <c r="K42" s="47"/>
      <c r="L42" s="47"/>
      <c r="N42" s="47"/>
      <c r="O42" s="47"/>
    </row>
    <row r="43" spans="1:254" s="46" customFormat="1" hidden="1">
      <c r="I43" s="49"/>
      <c r="J43" s="49"/>
      <c r="K43" s="47"/>
      <c r="L43" s="47"/>
      <c r="N43" s="47"/>
      <c r="O43" s="47"/>
    </row>
    <row r="44" spans="1:254" s="46" customFormat="1" hidden="1">
      <c r="I44" s="49"/>
      <c r="J44" s="49"/>
      <c r="K44" s="47"/>
      <c r="L44" s="47"/>
      <c r="N44" s="47"/>
      <c r="O44" s="47"/>
    </row>
    <row r="45" spans="1:254" s="46" customFormat="1" hidden="1">
      <c r="K45" s="47"/>
      <c r="L45" s="47"/>
      <c r="N45" s="47"/>
      <c r="O45" s="47"/>
    </row>
    <row r="46" spans="1:254">
      <c r="K46" s="3"/>
      <c r="N46" s="3"/>
      <c r="O46" s="3"/>
    </row>
    <row r="47" spans="1:254">
      <c r="K47" s="3"/>
      <c r="N47" s="3"/>
      <c r="O47" s="3"/>
    </row>
  </sheetData>
  <mergeCells count="9">
    <mergeCell ref="I42:J42"/>
    <mergeCell ref="I43:J43"/>
    <mergeCell ref="I44:J44"/>
    <mergeCell ref="J1:O1"/>
    <mergeCell ref="D2:O2"/>
    <mergeCell ref="B3:O3"/>
    <mergeCell ref="A5:O5"/>
    <mergeCell ref="A6:O6"/>
    <mergeCell ref="C9:J9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KomissarovaNI</cp:lastModifiedBy>
  <cp:lastPrinted>2021-11-05T11:05:06Z</cp:lastPrinted>
  <dcterms:created xsi:type="dcterms:W3CDTF">2021-04-15T11:49:05Z</dcterms:created>
  <dcterms:modified xsi:type="dcterms:W3CDTF">2021-11-15T12:22:29Z</dcterms:modified>
</cp:coreProperties>
</file>